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LICITAÇÕES 2021\PREGÃO 2021\PP 015 - 2021 - Manutenção de peças e combustivel\"/>
    </mc:Choice>
  </mc:AlternateContent>
  <bookViews>
    <workbookView xWindow="0" yWindow="0" windowWidth="20490" windowHeight="7650" activeTab="1"/>
  </bookViews>
  <sheets>
    <sheet name="Cálculo do desconto resultante" sheetId="3" r:id="rId1"/>
    <sheet name="Mod. Proposta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D16" i="5" l="1"/>
  <c r="D17" i="5"/>
  <c r="D18" i="5"/>
  <c r="D19" i="5"/>
  <c r="D20" i="5"/>
  <c r="D21" i="5"/>
  <c r="L13" i="3"/>
  <c r="D22" i="5"/>
  <c r="D23" i="5"/>
  <c r="D24" i="5"/>
  <c r="D25" i="5"/>
  <c r="C24" i="5"/>
  <c r="C23" i="5"/>
  <c r="C22" i="5"/>
  <c r="K13" i="3"/>
  <c r="M13" i="3" l="1"/>
  <c r="O11" i="3" s="1"/>
  <c r="J13" i="3"/>
  <c r="I13" i="3"/>
  <c r="H13" i="3"/>
  <c r="E23" i="5" l="1"/>
  <c r="E27" i="5"/>
  <c r="E28" i="5" s="1"/>
  <c r="E20" i="5"/>
  <c r="E24" i="5"/>
  <c r="E21" i="5"/>
  <c r="E19" i="5"/>
  <c r="E22" i="5"/>
  <c r="E25" i="5" l="1"/>
</calcChain>
</file>

<file path=xl/comments1.xml><?xml version="1.0" encoding="utf-8"?>
<comments xmlns="http://schemas.openxmlformats.org/spreadsheetml/2006/main">
  <authors>
    <author>Cliente</author>
  </authors>
  <commentList>
    <comment ref="M12" authorId="0" shapeId="0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Neste campo preencher a taxa de administração a ser cobrada em formato de percentual. </t>
        </r>
        <r>
          <rPr>
            <b/>
            <sz val="9"/>
            <color indexed="81"/>
            <rFont val="Segoe UI"/>
            <family val="2"/>
          </rPr>
          <t>Obs: Não é o percentual de desconto sobre o valor de referência.</t>
        </r>
      </text>
    </comment>
  </commentList>
</comments>
</file>

<file path=xl/sharedStrings.xml><?xml version="1.0" encoding="utf-8"?>
<sst xmlns="http://schemas.openxmlformats.org/spreadsheetml/2006/main" count="64" uniqueCount="58">
  <si>
    <t>Genuínas</t>
  </si>
  <si>
    <t>Originais</t>
  </si>
  <si>
    <t>1ª linha</t>
  </si>
  <si>
    <t>Peso</t>
  </si>
  <si>
    <t>Desconto</t>
  </si>
  <si>
    <t>Preço Peças</t>
  </si>
  <si>
    <t>Preço Hora/ Homem</t>
  </si>
  <si>
    <t xml:space="preserve"> Motos </t>
  </si>
  <si>
    <t xml:space="preserve"> V. Leves </t>
  </si>
  <si>
    <t xml:space="preserve"> V. Pesados </t>
  </si>
  <si>
    <t>Valor Referência</t>
  </si>
  <si>
    <t>x</t>
  </si>
  <si>
    <t>Y</t>
  </si>
  <si>
    <t>Valor final</t>
  </si>
  <si>
    <t>1x</t>
  </si>
  <si>
    <t>1y</t>
  </si>
  <si>
    <t>Z</t>
  </si>
  <si>
    <t>1z</t>
  </si>
  <si>
    <t>Reboque/ guincho</t>
  </si>
  <si>
    <t>Taxa de Adm</t>
  </si>
  <si>
    <t>Ferramenta de cálculo do desconto resultante</t>
  </si>
  <si>
    <t>(preenchida em papel timbrado da proponente)</t>
  </si>
  <si>
    <t>GRUPO 1</t>
  </si>
  <si>
    <t>Dados a consta na proposta</t>
  </si>
  <si>
    <t>Preenchimento pelo proponente</t>
  </si>
  <si>
    <t>Razão Social</t>
  </si>
  <si>
    <t>CNPJ</t>
  </si>
  <si>
    <t>Endereço</t>
  </si>
  <si>
    <t>Telefone</t>
  </si>
  <si>
    <t>Nome do Representante Legal</t>
  </si>
  <si>
    <t>Identidade do Representante Legal</t>
  </si>
  <si>
    <t>CPF do Representante Legal</t>
  </si>
  <si>
    <t>Lote Único</t>
  </si>
  <si>
    <t>Item</t>
  </si>
  <si>
    <t>Vr unitário estimado</t>
  </si>
  <si>
    <t>Preço/Valor Final</t>
  </si>
  <si>
    <t>Preço das peças genuínas (X)</t>
  </si>
  <si>
    <t>Preço das peças originais (Y)</t>
  </si>
  <si>
    <t>Preço das peças de 1ª linha (Z)</t>
  </si>
  <si>
    <t>Preço da hora/homem (Motos)</t>
  </si>
  <si>
    <t>Preço da hora/homem (V. Leves)</t>
  </si>
  <si>
    <t>Preço da hora/homem (V. Pesados)</t>
  </si>
  <si>
    <t>Taxa de Administração</t>
  </si>
  <si>
    <t>X</t>
  </si>
  <si>
    <t>GASTO TOTAL ESTIMADO:</t>
  </si>
  <si>
    <t>Declaro que serão atendidas todas as condições comerciais estabelecidas no Termo de Referência do Edital.</t>
  </si>
  <si>
    <t>Declaro que nos preços propostos encontram-se incluídos todos os tributos, encargos sociais, trabalhistas e financeiros, taxas, seguros e quaisquer outros ônus por ventura possam recair sobre o objeto a ser contratado na presente licitação e que estou de acordo com todas as normas da solicitação de propostas e seus anexos.</t>
  </si>
  <si>
    <t>Declaro que esta proposta foi elaborada de forma independente.</t>
  </si>
  <si>
    <t>Data e local.</t>
  </si>
  <si>
    <t>Assinatura do Representante Legal da Empresa</t>
  </si>
  <si>
    <t>Preços do serviço de reboque / guincho - Motos</t>
  </si>
  <si>
    <t>Preços do serviço de reboque / guincho - Veículos Leves</t>
  </si>
  <si>
    <t>Preços do serviço de reboque / guincho - ]veículos pesados</t>
  </si>
  <si>
    <t>Valor total da proposta:</t>
  </si>
  <si>
    <t>Desconto/Acréscimo - Resultante por Extenso:</t>
  </si>
  <si>
    <t>Desconto resultante*</t>
  </si>
  <si>
    <t>* Valores negativos de desconto são considerados acréscimos para o cálculo do valor total.</t>
  </si>
  <si>
    <t>Proposta Comercial para o Pregão Eletrônico nº..../2021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</si>
</sst>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b/>
      <sz val="8"/>
      <color rgb="FF0000FF"/>
      <name val="Arial"/>
      <family val="2"/>
    </font>
    <font>
      <b/>
      <sz val="8"/>
      <color rgb="FF000000"/>
      <name val="Arial"/>
      <family val="2"/>
    </font>
    <font>
      <b/>
      <sz val="8"/>
      <color rgb="FFC0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11" fillId="0" borderId="0" xfId="0" applyFont="1"/>
    <xf numFmtId="0" fontId="10" fillId="0" borderId="1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0" fillId="0" borderId="12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9" fontId="10" fillId="0" borderId="4" xfId="0" applyNumberFormat="1" applyFont="1" applyBorder="1" applyAlignment="1">
      <alignment horizontal="center" wrapText="1"/>
    </xf>
    <xf numFmtId="0" fontId="13" fillId="0" borderId="12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justify" vertical="top" wrapText="1"/>
    </xf>
    <xf numFmtId="8" fontId="13" fillId="0" borderId="4" xfId="0" applyNumberFormat="1" applyFont="1" applyBorder="1" applyAlignment="1">
      <alignment horizontal="justify" vertical="top" wrapText="1"/>
    </xf>
    <xf numFmtId="9" fontId="13" fillId="0" borderId="4" xfId="0" applyNumberFormat="1" applyFont="1" applyBorder="1" applyAlignment="1">
      <alignment horizontal="center" wrapText="1"/>
    </xf>
    <xf numFmtId="0" fontId="13" fillId="0" borderId="4" xfId="0" applyFont="1" applyFill="1" applyBorder="1" applyAlignment="1">
      <alignment horizontal="justify" vertical="top" wrapText="1"/>
    </xf>
    <xf numFmtId="44" fontId="13" fillId="0" borderId="4" xfId="0" applyNumberFormat="1" applyFont="1" applyBorder="1" applyAlignment="1">
      <alignment horizontal="justify" vertical="top" wrapText="1"/>
    </xf>
    <xf numFmtId="10" fontId="13" fillId="0" borderId="4" xfId="0" applyNumberFormat="1" applyFont="1" applyBorder="1" applyAlignment="1">
      <alignment horizontal="center" wrapText="1"/>
    </xf>
    <xf numFmtId="0" fontId="11" fillId="0" borderId="0" xfId="0" applyFont="1" applyFill="1"/>
    <xf numFmtId="44" fontId="11" fillId="0" borderId="0" xfId="1" applyFont="1" applyFill="1"/>
    <xf numFmtId="44" fontId="11" fillId="8" borderId="0" xfId="1" applyFont="1" applyFill="1"/>
    <xf numFmtId="44" fontId="11" fillId="7" borderId="0" xfId="1" applyFont="1" applyFill="1"/>
    <xf numFmtId="0" fontId="11" fillId="7" borderId="0" xfId="0" applyFont="1" applyFill="1"/>
    <xf numFmtId="0" fontId="15" fillId="0" borderId="0" xfId="0" applyFont="1"/>
    <xf numFmtId="0" fontId="2" fillId="0" borderId="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44" fontId="2" fillId="4" borderId="4" xfId="1" applyFont="1" applyFill="1" applyBorder="1" applyAlignment="1" applyProtection="1">
      <alignment horizontal="center" vertical="center"/>
      <protection locked="0"/>
    </xf>
    <xf numFmtId="1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9" fontId="6" fillId="6" borderId="12" xfId="0" applyNumberFormat="1" applyFont="1" applyFill="1" applyBorder="1" applyAlignment="1" applyProtection="1">
      <alignment horizontal="center" vertical="center"/>
      <protection locked="0"/>
    </xf>
    <xf numFmtId="10" fontId="6" fillId="6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8" fontId="5" fillId="4" borderId="4" xfId="0" applyNumberFormat="1" applyFont="1" applyFill="1" applyBorder="1" applyAlignment="1" applyProtection="1">
      <alignment horizontal="center" vertical="center"/>
    </xf>
    <xf numFmtId="9" fontId="5" fillId="4" borderId="4" xfId="0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0" fontId="5" fillId="5" borderId="15" xfId="0" applyNumberFormat="1" applyFont="1" applyFill="1" applyBorder="1" applyAlignment="1">
      <alignment horizontal="center" vertical="center"/>
    </xf>
    <xf numFmtId="10" fontId="5" fillId="5" borderId="13" xfId="0" applyNumberFormat="1" applyFont="1" applyFill="1" applyBorder="1" applyAlignment="1">
      <alignment horizontal="center" vertical="center"/>
    </xf>
    <xf numFmtId="10" fontId="5" fillId="5" borderId="1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44" fontId="13" fillId="0" borderId="5" xfId="0" applyNumberFormat="1" applyFont="1" applyBorder="1" applyAlignment="1">
      <alignment horizontal="justify" wrapText="1"/>
    </xf>
    <xf numFmtId="44" fontId="13" fillId="0" borderId="20" xfId="0" applyNumberFormat="1" applyFont="1" applyBorder="1" applyAlignment="1">
      <alignment horizontal="justify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10" fillId="0" borderId="18" xfId="0" applyNumberFormat="1" applyFont="1" applyBorder="1" applyAlignment="1">
      <alignment horizontal="center" vertical="center" wrapText="1"/>
    </xf>
    <xf numFmtId="44" fontId="10" fillId="0" borderId="19" xfId="0" applyNumberFormat="1" applyFont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 wrapText="1"/>
    </xf>
    <xf numFmtId="44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top" wrapText="1"/>
    </xf>
    <xf numFmtId="0" fontId="10" fillId="0" borderId="20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1" fillId="0" borderId="18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0" fillId="0" borderId="1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justify" wrapText="1"/>
    </xf>
    <xf numFmtId="0" fontId="10" fillId="0" borderId="7" xfId="0" applyFont="1" applyBorder="1" applyAlignment="1">
      <alignment horizontal="justify" wrapText="1"/>
    </xf>
    <xf numFmtId="0" fontId="10" fillId="0" borderId="20" xfId="0" applyFont="1" applyBorder="1" applyAlignment="1">
      <alignment horizontal="justify" wrapText="1"/>
    </xf>
    <xf numFmtId="0" fontId="10" fillId="0" borderId="7" xfId="0" applyFont="1" applyBorder="1" applyAlignment="1">
      <alignment horizontal="justify" vertical="top" wrapText="1"/>
    </xf>
    <xf numFmtId="44" fontId="13" fillId="0" borderId="7" xfId="1" applyFont="1" applyBorder="1" applyAlignment="1">
      <alignment horizontal="center" vertical="top" wrapText="1"/>
    </xf>
    <xf numFmtId="44" fontId="13" fillId="0" borderId="20" xfId="1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3" fillId="0" borderId="20" xfId="0" applyFont="1" applyBorder="1" applyAlignment="1">
      <alignment horizontal="right" wrapText="1"/>
    </xf>
    <xf numFmtId="8" fontId="13" fillId="0" borderId="5" xfId="0" applyNumberFormat="1" applyFont="1" applyBorder="1" applyAlignment="1">
      <alignment horizontal="center" wrapText="1"/>
    </xf>
    <xf numFmtId="8" fontId="13" fillId="0" borderId="20" xfId="0" applyNumberFormat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10" fontId="13" fillId="0" borderId="5" xfId="0" applyNumberFormat="1" applyFont="1" applyBorder="1" applyAlignment="1">
      <alignment horizontal="justify" vertical="top" wrapText="1"/>
    </xf>
    <xf numFmtId="10" fontId="13" fillId="0" borderId="20" xfId="0" applyNumberFormat="1" applyFont="1" applyBorder="1" applyAlignment="1">
      <alignment horizontal="justify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showWhiteSpace="0" topLeftCell="C7" zoomScale="154" zoomScaleNormal="154" workbookViewId="0">
      <selection activeCell="F18" sqref="F18"/>
    </sheetView>
  </sheetViews>
  <sheetFormatPr defaultColWidth="9.28515625" defaultRowHeight="14.25" x14ac:dyDescent="0.2"/>
  <cols>
    <col min="1" max="1" width="5.7109375" style="19" customWidth="1"/>
    <col min="2" max="2" width="8.28515625" style="19" customWidth="1"/>
    <col min="3" max="3" width="12.7109375" style="19" bestFit="1" customWidth="1"/>
    <col min="4" max="6" width="7.7109375" style="19" customWidth="1"/>
    <col min="7" max="8" width="9.28515625" style="19" customWidth="1"/>
    <col min="9" max="9" width="10.42578125" style="19" customWidth="1"/>
    <col min="10" max="10" width="9.42578125" style="19" customWidth="1"/>
    <col min="11" max="12" width="9.28515625" style="19" bestFit="1" customWidth="1"/>
    <col min="13" max="13" width="8.28515625" style="19" customWidth="1"/>
    <col min="14" max="14" width="1.28515625" style="18" customWidth="1"/>
    <col min="15" max="16384" width="9.28515625" style="18"/>
  </cols>
  <sheetData>
    <row r="1" spans="1:16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  <c r="O1" s="17"/>
      <c r="P1" s="17"/>
    </row>
    <row r="2" spans="1:16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7"/>
      <c r="P2" s="17"/>
    </row>
    <row r="3" spans="1:16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7"/>
      <c r="P3" s="17"/>
    </row>
    <row r="5" spans="1:16" ht="11.2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ht="18" x14ac:dyDescent="0.25">
      <c r="B6" s="1"/>
      <c r="C6" s="43" t="s">
        <v>20</v>
      </c>
      <c r="D6" s="43"/>
      <c r="E6" s="43"/>
      <c r="F6" s="43"/>
      <c r="G6" s="43"/>
      <c r="H6" s="43"/>
      <c r="I6" s="43"/>
      <c r="J6" s="43"/>
      <c r="K6" s="43"/>
      <c r="L6" s="43"/>
      <c r="M6" s="1"/>
    </row>
    <row r="7" spans="1:16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6" ht="15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ht="23.25" customHeight="1" thickBot="1" x14ac:dyDescent="0.25">
      <c r="B9" s="1"/>
      <c r="C9" s="21"/>
      <c r="D9" s="47" t="s">
        <v>5</v>
      </c>
      <c r="E9" s="48"/>
      <c r="F9" s="49"/>
      <c r="G9" s="50" t="s">
        <v>6</v>
      </c>
      <c r="H9" s="48"/>
      <c r="I9" s="49"/>
      <c r="J9" s="55" t="s">
        <v>18</v>
      </c>
      <c r="K9" s="56"/>
      <c r="L9" s="56"/>
      <c r="M9" s="51" t="s">
        <v>19</v>
      </c>
      <c r="N9" s="20"/>
      <c r="O9" s="53" t="s">
        <v>55</v>
      </c>
    </row>
    <row r="10" spans="1:16" ht="23.25" thickBot="1" x14ac:dyDescent="0.25">
      <c r="B10" s="1"/>
      <c r="C10" s="22"/>
      <c r="D10" s="23" t="s">
        <v>0</v>
      </c>
      <c r="E10" s="23" t="s">
        <v>1</v>
      </c>
      <c r="F10" s="23" t="s">
        <v>2</v>
      </c>
      <c r="G10" s="24" t="s">
        <v>7</v>
      </c>
      <c r="H10" s="25" t="s">
        <v>8</v>
      </c>
      <c r="I10" s="26" t="s">
        <v>9</v>
      </c>
      <c r="J10" s="24" t="s">
        <v>7</v>
      </c>
      <c r="K10" s="25" t="s">
        <v>8</v>
      </c>
      <c r="L10" s="26" t="s">
        <v>9</v>
      </c>
      <c r="M10" s="52"/>
      <c r="N10" s="20"/>
      <c r="O10" s="54"/>
    </row>
    <row r="11" spans="1:16" ht="15" thickBot="1" x14ac:dyDescent="0.25">
      <c r="B11" s="1"/>
      <c r="C11" s="27" t="s">
        <v>10</v>
      </c>
      <c r="D11" s="28" t="s">
        <v>11</v>
      </c>
      <c r="E11" s="29" t="s">
        <v>12</v>
      </c>
      <c r="F11" s="29" t="s">
        <v>16</v>
      </c>
      <c r="G11" s="30">
        <v>78</v>
      </c>
      <c r="H11" s="30">
        <v>100</v>
      </c>
      <c r="I11" s="30">
        <v>236</v>
      </c>
      <c r="J11" s="30">
        <v>146</v>
      </c>
      <c r="K11" s="30">
        <v>150</v>
      </c>
      <c r="L11" s="30">
        <v>446</v>
      </c>
      <c r="M11" s="31">
        <v>2.3300000000000001E-2</v>
      </c>
      <c r="N11" s="20"/>
      <c r="O11" s="44">
        <f>(D12*D14+E12*E14+F12*F14+G12*G14+H12*H14+I12*I14+J12*J14+K12*K14+L12*L14+M13*M14)/(SUM(D14:M14))</f>
        <v>0</v>
      </c>
    </row>
    <row r="12" spans="1:16" ht="15" thickBot="1" x14ac:dyDescent="0.25">
      <c r="B12" s="1"/>
      <c r="C12" s="32" t="s">
        <v>4</v>
      </c>
      <c r="D12" s="33"/>
      <c r="E12" s="33"/>
      <c r="F12" s="33"/>
      <c r="G12" s="33"/>
      <c r="H12" s="33"/>
      <c r="I12" s="33"/>
      <c r="J12" s="33"/>
      <c r="K12" s="33"/>
      <c r="L12" s="33"/>
      <c r="M12" s="34">
        <v>2.3300000000000001E-2</v>
      </c>
      <c r="N12" s="20"/>
      <c r="O12" s="45"/>
    </row>
    <row r="13" spans="1:16" ht="15" thickBot="1" x14ac:dyDescent="0.25">
      <c r="B13" s="1"/>
      <c r="C13" s="35" t="s">
        <v>13</v>
      </c>
      <c r="D13" s="36" t="s">
        <v>14</v>
      </c>
      <c r="E13" s="37" t="s">
        <v>15</v>
      </c>
      <c r="F13" s="37" t="s">
        <v>17</v>
      </c>
      <c r="G13" s="38">
        <f t="shared" ref="G13:I13" si="0">G11*(1-G12)</f>
        <v>78</v>
      </c>
      <c r="H13" s="38">
        <f t="shared" si="0"/>
        <v>100</v>
      </c>
      <c r="I13" s="38">
        <f t="shared" si="0"/>
        <v>236</v>
      </c>
      <c r="J13" s="38">
        <f>J11*(1-J12)</f>
        <v>146</v>
      </c>
      <c r="K13" s="38">
        <f t="shared" ref="K13:L13" si="1">K11*(1-K12)</f>
        <v>150</v>
      </c>
      <c r="L13" s="38">
        <f t="shared" si="1"/>
        <v>446</v>
      </c>
      <c r="M13" s="39">
        <f>((-1)*(M12-M11)/M11)</f>
        <v>0</v>
      </c>
      <c r="N13" s="20"/>
      <c r="O13" s="45"/>
    </row>
    <row r="14" spans="1:16" ht="15" thickBot="1" x14ac:dyDescent="0.25">
      <c r="B14" s="1"/>
      <c r="C14" s="40" t="s">
        <v>3</v>
      </c>
      <c r="D14" s="41">
        <v>1</v>
      </c>
      <c r="E14" s="42">
        <v>8</v>
      </c>
      <c r="F14" s="42">
        <v>1</v>
      </c>
      <c r="G14" s="42">
        <v>1</v>
      </c>
      <c r="H14" s="42">
        <v>3</v>
      </c>
      <c r="I14" s="42">
        <v>6</v>
      </c>
      <c r="J14" s="42">
        <v>1</v>
      </c>
      <c r="K14" s="42">
        <v>3</v>
      </c>
      <c r="L14" s="42">
        <v>6</v>
      </c>
      <c r="M14" s="42">
        <v>1</v>
      </c>
      <c r="N14" s="20"/>
      <c r="O14" s="46"/>
    </row>
    <row r="15" spans="1:16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6" x14ac:dyDescent="0.2">
      <c r="B16" s="1"/>
      <c r="C16" s="1"/>
      <c r="D16" s="1" t="s">
        <v>56</v>
      </c>
      <c r="E16" s="1"/>
      <c r="F16" s="1"/>
      <c r="G16" s="1"/>
      <c r="H16" s="1"/>
      <c r="I16" s="1"/>
      <c r="J16" s="1"/>
      <c r="K16" s="1"/>
      <c r="L16" s="1"/>
      <c r="M16" s="1"/>
    </row>
  </sheetData>
  <sheetProtection algorithmName="SHA-512" hashValue="8BkY/nUt5h/UFj0FsxKVXDFPpaUI0TWn3ZW0rpJSkwYOfGrNlvxChhtFLxCnFs34qLIQEbd4cRjlBwGSdTbdaA==" saltValue="5gOw3E/Sm74ZAarlRTxBIw==" spinCount="100000" sheet="1" objects="1" scenarios="1"/>
  <mergeCells count="7">
    <mergeCell ref="C6:L6"/>
    <mergeCell ref="O11:O14"/>
    <mergeCell ref="D9:F9"/>
    <mergeCell ref="G9:I9"/>
    <mergeCell ref="M9:M10"/>
    <mergeCell ref="O9:O10"/>
    <mergeCell ref="J9:L9"/>
  </mergeCells>
  <pageMargins left="0.51181102362204722" right="0.51181102362204722" top="0.78740157480314965" bottom="0.78740157480314965" header="0.31496062992125984" footer="0.31496062992125984"/>
  <pageSetup paperSize="9" scale="99" fitToHeight="0" orientation="landscape" r:id="rId1"/>
  <headerFooter>
    <oddHeader>&amp;L&amp;8&amp;G&amp;C&amp;"Arial,Itálico"&amp;14 PREFEITURA MUNICIPAL DE SANTA LUZIACOTAÇÃO DE PREÇOS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E28" sqref="E28:F28"/>
    </sheetView>
  </sheetViews>
  <sheetFormatPr defaultColWidth="8.85546875" defaultRowHeight="14.25" x14ac:dyDescent="0.2"/>
  <cols>
    <col min="1" max="1" width="4.7109375" style="1" customWidth="1"/>
    <col min="2" max="2" width="33.42578125" style="1" customWidth="1"/>
    <col min="3" max="3" width="14.42578125" style="1" customWidth="1"/>
    <col min="4" max="4" width="9.7109375" style="1" customWidth="1"/>
    <col min="5" max="5" width="15.7109375" style="1" customWidth="1"/>
    <col min="6" max="6" width="17.5703125" style="1" customWidth="1"/>
    <col min="7" max="16384" width="8.85546875" style="1"/>
  </cols>
  <sheetData>
    <row r="1" spans="1:6" x14ac:dyDescent="0.2">
      <c r="A1" s="79" t="s">
        <v>57</v>
      </c>
      <c r="B1" s="80"/>
      <c r="C1" s="80"/>
      <c r="D1" s="80"/>
      <c r="E1" s="80"/>
      <c r="F1" s="81"/>
    </row>
    <row r="2" spans="1:6" x14ac:dyDescent="0.2">
      <c r="A2" s="82"/>
      <c r="B2" s="83"/>
      <c r="C2" s="83"/>
      <c r="D2" s="83"/>
      <c r="E2" s="83"/>
      <c r="F2" s="84"/>
    </row>
    <row r="3" spans="1:6" x14ac:dyDescent="0.2">
      <c r="A3" s="75" t="s">
        <v>21</v>
      </c>
      <c r="B3" s="76"/>
      <c r="C3" s="76"/>
      <c r="D3" s="76"/>
      <c r="E3" s="76"/>
      <c r="F3" s="85"/>
    </row>
    <row r="4" spans="1:6" x14ac:dyDescent="0.2">
      <c r="A4" s="82"/>
      <c r="B4" s="83"/>
      <c r="C4" s="83"/>
      <c r="D4" s="83"/>
      <c r="E4" s="83"/>
      <c r="F4" s="84"/>
    </row>
    <row r="5" spans="1:6" ht="15.75" thickBot="1" x14ac:dyDescent="0.25">
      <c r="A5" s="86" t="s">
        <v>22</v>
      </c>
      <c r="B5" s="87"/>
      <c r="C5" s="87"/>
      <c r="D5" s="87"/>
      <c r="E5" s="87"/>
      <c r="F5" s="88"/>
    </row>
    <row r="6" spans="1:6" ht="28.15" customHeight="1" thickBot="1" x14ac:dyDescent="0.25">
      <c r="A6" s="57" t="s">
        <v>23</v>
      </c>
      <c r="B6" s="58"/>
      <c r="C6" s="79" t="s">
        <v>24</v>
      </c>
      <c r="D6" s="80"/>
      <c r="E6" s="80"/>
      <c r="F6" s="80"/>
    </row>
    <row r="7" spans="1:6" ht="16.149999999999999" customHeight="1" thickBot="1" x14ac:dyDescent="0.25">
      <c r="A7" s="70" t="s">
        <v>25</v>
      </c>
      <c r="B7" s="71"/>
      <c r="C7" s="75"/>
      <c r="D7" s="76"/>
      <c r="E7" s="76"/>
      <c r="F7" s="76"/>
    </row>
    <row r="8" spans="1:6" ht="16.149999999999999" customHeight="1" thickBot="1" x14ac:dyDescent="0.25">
      <c r="A8" s="70" t="s">
        <v>26</v>
      </c>
      <c r="B8" s="71"/>
      <c r="C8" s="75"/>
      <c r="D8" s="76"/>
      <c r="E8" s="76"/>
      <c r="F8" s="76"/>
    </row>
    <row r="9" spans="1:6" ht="16.149999999999999" customHeight="1" thickBot="1" x14ac:dyDescent="0.25">
      <c r="A9" s="70" t="s">
        <v>27</v>
      </c>
      <c r="B9" s="71"/>
      <c r="C9" s="75"/>
      <c r="D9" s="76"/>
      <c r="E9" s="76"/>
      <c r="F9" s="76"/>
    </row>
    <row r="10" spans="1:6" ht="16.149999999999999" customHeight="1" thickBot="1" x14ac:dyDescent="0.25">
      <c r="A10" s="70" t="s">
        <v>28</v>
      </c>
      <c r="B10" s="71"/>
      <c r="C10" s="75"/>
      <c r="D10" s="76"/>
      <c r="E10" s="76"/>
      <c r="F10" s="76"/>
    </row>
    <row r="11" spans="1:6" ht="15" thickBot="1" x14ac:dyDescent="0.25">
      <c r="A11" s="70" t="s">
        <v>29</v>
      </c>
      <c r="B11" s="71"/>
      <c r="C11" s="75"/>
      <c r="D11" s="76"/>
      <c r="E11" s="76"/>
      <c r="F11" s="76"/>
    </row>
    <row r="12" spans="1:6" ht="15" thickBot="1" x14ac:dyDescent="0.25">
      <c r="A12" s="70" t="s">
        <v>30</v>
      </c>
      <c r="B12" s="71"/>
      <c r="C12" s="75"/>
      <c r="D12" s="76"/>
      <c r="E12" s="76"/>
      <c r="F12" s="76"/>
    </row>
    <row r="13" spans="1:6" ht="15" thickBot="1" x14ac:dyDescent="0.25">
      <c r="A13" s="70" t="s">
        <v>31</v>
      </c>
      <c r="B13" s="71"/>
      <c r="C13" s="77"/>
      <c r="D13" s="78"/>
      <c r="E13" s="78"/>
      <c r="F13" s="78"/>
    </row>
    <row r="14" spans="1:6" ht="15" thickBot="1" x14ac:dyDescent="0.25">
      <c r="A14" s="72" t="s">
        <v>32</v>
      </c>
      <c r="B14" s="73"/>
      <c r="C14" s="73"/>
      <c r="D14" s="73"/>
      <c r="E14" s="73"/>
      <c r="F14" s="74"/>
    </row>
    <row r="15" spans="1:6" ht="29.25" thickBot="1" x14ac:dyDescent="0.25">
      <c r="A15" s="2"/>
      <c r="B15" s="3" t="s">
        <v>33</v>
      </c>
      <c r="C15" s="4" t="s">
        <v>34</v>
      </c>
      <c r="D15" s="3" t="s">
        <v>4</v>
      </c>
      <c r="E15" s="57" t="s">
        <v>35</v>
      </c>
      <c r="F15" s="58"/>
    </row>
    <row r="16" spans="1:6" ht="15" thickBot="1" x14ac:dyDescent="0.25">
      <c r="A16" s="5">
        <v>1</v>
      </c>
      <c r="B16" s="6" t="s">
        <v>36</v>
      </c>
      <c r="C16" s="61" t="s">
        <v>11</v>
      </c>
      <c r="D16" s="7">
        <f>'Cálculo do desconto resultante'!D12</f>
        <v>0</v>
      </c>
      <c r="E16" s="64" t="s">
        <v>11</v>
      </c>
      <c r="F16" s="65"/>
    </row>
    <row r="17" spans="1:6" ht="15" thickBot="1" x14ac:dyDescent="0.25">
      <c r="A17" s="5">
        <v>2</v>
      </c>
      <c r="B17" s="6" t="s">
        <v>37</v>
      </c>
      <c r="C17" s="62"/>
      <c r="D17" s="7">
        <f>'Cálculo do desconto resultante'!E12</f>
        <v>0</v>
      </c>
      <c r="E17" s="66"/>
      <c r="F17" s="67"/>
    </row>
    <row r="18" spans="1:6" ht="15" thickBot="1" x14ac:dyDescent="0.25">
      <c r="A18" s="5">
        <v>3</v>
      </c>
      <c r="B18" s="6" t="s">
        <v>38</v>
      </c>
      <c r="C18" s="63"/>
      <c r="D18" s="7">
        <f>'Cálculo do desconto resultante'!F12</f>
        <v>0</v>
      </c>
      <c r="E18" s="68"/>
      <c r="F18" s="69"/>
    </row>
    <row r="19" spans="1:6" ht="15" thickBot="1" x14ac:dyDescent="0.25">
      <c r="A19" s="8">
        <v>4</v>
      </c>
      <c r="B19" s="9" t="s">
        <v>39</v>
      </c>
      <c r="C19" s="10">
        <v>78</v>
      </c>
      <c r="D19" s="11">
        <f>'Cálculo do desconto resultante'!G12</f>
        <v>0</v>
      </c>
      <c r="E19" s="59">
        <f>C19-(C19*'Cálculo do desconto resultante'!$O$11)</f>
        <v>78</v>
      </c>
      <c r="F19" s="60"/>
    </row>
    <row r="20" spans="1:6" ht="15" thickBot="1" x14ac:dyDescent="0.25">
      <c r="A20" s="8">
        <v>5</v>
      </c>
      <c r="B20" s="9" t="s">
        <v>40</v>
      </c>
      <c r="C20" s="10">
        <v>100</v>
      </c>
      <c r="D20" s="11">
        <f>'Cálculo do desconto resultante'!H12</f>
        <v>0</v>
      </c>
      <c r="E20" s="59">
        <f>C20-(C20*'Cálculo do desconto resultante'!$O$11)</f>
        <v>100</v>
      </c>
      <c r="F20" s="60"/>
    </row>
    <row r="21" spans="1:6" ht="29.25" thickBot="1" x14ac:dyDescent="0.25">
      <c r="A21" s="8">
        <v>6</v>
      </c>
      <c r="B21" s="9" t="s">
        <v>41</v>
      </c>
      <c r="C21" s="10">
        <v>236</v>
      </c>
      <c r="D21" s="11">
        <f>'Cálculo do desconto resultante'!I12</f>
        <v>0</v>
      </c>
      <c r="E21" s="59">
        <f>C21-(C21*'Cálculo do desconto resultante'!$O$11)</f>
        <v>236</v>
      </c>
      <c r="F21" s="60"/>
    </row>
    <row r="22" spans="1:6" ht="29.25" thickBot="1" x14ac:dyDescent="0.25">
      <c r="A22" s="8">
        <v>7</v>
      </c>
      <c r="B22" s="12" t="s">
        <v>50</v>
      </c>
      <c r="C22" s="13">
        <f>'Cálculo do desconto resultante'!J11</f>
        <v>146</v>
      </c>
      <c r="D22" s="11">
        <f>'Cálculo do desconto resultante'!J12</f>
        <v>0</v>
      </c>
      <c r="E22" s="59">
        <f>C22-(C22*'Cálculo do desconto resultante'!$O$11)</f>
        <v>146</v>
      </c>
      <c r="F22" s="60"/>
    </row>
    <row r="23" spans="1:6" ht="29.25" thickBot="1" x14ac:dyDescent="0.25">
      <c r="A23" s="8">
        <v>8</v>
      </c>
      <c r="B23" s="12" t="s">
        <v>51</v>
      </c>
      <c r="C23" s="13">
        <f>'Cálculo do desconto resultante'!K11</f>
        <v>150</v>
      </c>
      <c r="D23" s="11">
        <f>'Cálculo do desconto resultante'!K12</f>
        <v>0</v>
      </c>
      <c r="E23" s="59">
        <f>C23-(C23*'Cálculo do desconto resultante'!$O$11)</f>
        <v>150</v>
      </c>
      <c r="F23" s="60"/>
    </row>
    <row r="24" spans="1:6" ht="29.25" thickBot="1" x14ac:dyDescent="0.25">
      <c r="A24" s="8">
        <v>9</v>
      </c>
      <c r="B24" s="12" t="s">
        <v>52</v>
      </c>
      <c r="C24" s="13">
        <f>'Cálculo do desconto resultante'!L11</f>
        <v>446</v>
      </c>
      <c r="D24" s="11">
        <f>'Cálculo do desconto resultante'!L12</f>
        <v>0</v>
      </c>
      <c r="E24" s="59">
        <f>C24-(C24*'Cálculo do desconto resultante'!$O$11)</f>
        <v>446</v>
      </c>
      <c r="F24" s="60"/>
    </row>
    <row r="25" spans="1:6" ht="19.5" customHeight="1" thickBot="1" x14ac:dyDescent="0.25">
      <c r="A25" s="8">
        <v>10</v>
      </c>
      <c r="B25" s="9" t="s">
        <v>42</v>
      </c>
      <c r="C25" s="9" t="s">
        <v>43</v>
      </c>
      <c r="D25" s="14">
        <f>'Cálculo do desconto resultante'!M12</f>
        <v>2.3300000000000001E-2</v>
      </c>
      <c r="E25" s="59">
        <f>(SUM(E16:F24)*'Cálculo do desconto resultante'!M12)</f>
        <v>26.934800000000003</v>
      </c>
      <c r="F25" s="60"/>
    </row>
    <row r="26" spans="1:6" ht="28.15" customHeight="1" thickBot="1" x14ac:dyDescent="0.25">
      <c r="A26" s="97" t="s">
        <v>44</v>
      </c>
      <c r="B26" s="98"/>
      <c r="C26" s="98"/>
      <c r="D26" s="99"/>
      <c r="E26" s="100">
        <v>250000</v>
      </c>
      <c r="F26" s="101"/>
    </row>
    <row r="27" spans="1:6" ht="22.15" customHeight="1" thickBot="1" x14ac:dyDescent="0.25">
      <c r="A27" s="102" t="s">
        <v>54</v>
      </c>
      <c r="B27" s="103"/>
      <c r="C27" s="103"/>
      <c r="D27" s="104"/>
      <c r="E27" s="105">
        <f>-'Cálculo do desconto resultante'!O11</f>
        <v>0</v>
      </c>
      <c r="F27" s="106"/>
    </row>
    <row r="28" spans="1:6" ht="22.15" customHeight="1" thickBot="1" x14ac:dyDescent="0.25">
      <c r="A28" s="95" t="s">
        <v>53</v>
      </c>
      <c r="B28" s="96"/>
      <c r="C28" s="96"/>
      <c r="D28" s="96"/>
      <c r="E28" s="93">
        <f>(1+E27)*E26</f>
        <v>250000</v>
      </c>
      <c r="F28" s="94"/>
    </row>
    <row r="29" spans="1:6" ht="37.15" customHeight="1" thickBot="1" x14ac:dyDescent="0.25">
      <c r="A29" s="89" t="s">
        <v>45</v>
      </c>
      <c r="B29" s="90"/>
      <c r="C29" s="90"/>
      <c r="D29" s="90"/>
      <c r="E29" s="90"/>
      <c r="F29" s="91"/>
    </row>
    <row r="30" spans="1:6" ht="63.4" customHeight="1" thickBot="1" x14ac:dyDescent="0.25">
      <c r="A30" s="89" t="s">
        <v>46</v>
      </c>
      <c r="B30" s="90"/>
      <c r="C30" s="90"/>
      <c r="D30" s="90"/>
      <c r="E30" s="90"/>
      <c r="F30" s="91"/>
    </row>
    <row r="31" spans="1:6" ht="28.15" customHeight="1" thickBot="1" x14ac:dyDescent="0.25">
      <c r="A31" s="89" t="s">
        <v>47</v>
      </c>
      <c r="B31" s="90"/>
      <c r="C31" s="90"/>
      <c r="D31" s="90"/>
      <c r="E31" s="90"/>
      <c r="F31" s="91"/>
    </row>
    <row r="32" spans="1:6" ht="18" customHeight="1" thickBot="1" x14ac:dyDescent="0.25">
      <c r="A32" s="70" t="s">
        <v>48</v>
      </c>
      <c r="B32" s="92"/>
      <c r="C32" s="92"/>
      <c r="D32" s="92"/>
      <c r="E32" s="92"/>
      <c r="F32" s="71"/>
    </row>
    <row r="33" spans="1:6" ht="29.65" customHeight="1" thickBot="1" x14ac:dyDescent="0.25">
      <c r="A33" s="72" t="s">
        <v>49</v>
      </c>
      <c r="B33" s="73"/>
      <c r="C33" s="73"/>
      <c r="D33" s="73"/>
      <c r="E33" s="73"/>
      <c r="F33" s="74"/>
    </row>
  </sheetData>
  <mergeCells count="43">
    <mergeCell ref="A30:F30"/>
    <mergeCell ref="E24:F24"/>
    <mergeCell ref="A31:F31"/>
    <mergeCell ref="A32:F32"/>
    <mergeCell ref="A33:F33"/>
    <mergeCell ref="A29:F29"/>
    <mergeCell ref="E28:F28"/>
    <mergeCell ref="A28:D28"/>
    <mergeCell ref="A26:D26"/>
    <mergeCell ref="E26:F26"/>
    <mergeCell ref="A27:D27"/>
    <mergeCell ref="E27:F27"/>
    <mergeCell ref="C6:F6"/>
    <mergeCell ref="C7:F7"/>
    <mergeCell ref="C8:F8"/>
    <mergeCell ref="C9:F9"/>
    <mergeCell ref="C10:F10"/>
    <mergeCell ref="E15:F15"/>
    <mergeCell ref="E19:F19"/>
    <mergeCell ref="E20:F20"/>
    <mergeCell ref="E21:F21"/>
    <mergeCell ref="E25:F25"/>
    <mergeCell ref="A1:F1"/>
    <mergeCell ref="A2:F2"/>
    <mergeCell ref="A3:F3"/>
    <mergeCell ref="A4:F4"/>
    <mergeCell ref="A5:F5"/>
    <mergeCell ref="A6:B6"/>
    <mergeCell ref="E23:F23"/>
    <mergeCell ref="E22:F22"/>
    <mergeCell ref="C16:C18"/>
    <mergeCell ref="E16:F18"/>
    <mergeCell ref="A10:B10"/>
    <mergeCell ref="A11:B11"/>
    <mergeCell ref="A12:B12"/>
    <mergeCell ref="A7:B7"/>
    <mergeCell ref="A8:B8"/>
    <mergeCell ref="A9:B9"/>
    <mergeCell ref="A13:B13"/>
    <mergeCell ref="A14:F14"/>
    <mergeCell ref="C11:F11"/>
    <mergeCell ref="C12:F12"/>
    <mergeCell ref="C13:F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 do desconto resultante</vt:lpstr>
      <vt:lpstr>Mod. Proposta</vt:lpstr>
    </vt:vector>
  </TitlesOfParts>
  <Company>Cidade Administrativa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Siqueira De Moura (SEPLAG)</dc:creator>
  <cp:lastModifiedBy>Usuario</cp:lastModifiedBy>
  <cp:lastPrinted>2020-09-17T14:29:07Z</cp:lastPrinted>
  <dcterms:created xsi:type="dcterms:W3CDTF">2017-09-27T17:31:23Z</dcterms:created>
  <dcterms:modified xsi:type="dcterms:W3CDTF">2021-04-21T11:59:47Z</dcterms:modified>
</cp:coreProperties>
</file>